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Paula\Documents\Mi Presupuesto\Recursos\"/>
    </mc:Choice>
  </mc:AlternateContent>
  <xr:revisionPtr revIDLastSave="0" documentId="13_ncr:1_{F49EDAC1-4A85-4023-923E-0C7551541B09}" xr6:coauthVersionLast="45" xr6:coauthVersionMax="45" xr10:uidLastSave="{00000000-0000-0000-0000-000000000000}"/>
  <bookViews>
    <workbookView xWindow="-19320" yWindow="-120" windowWidth="19440" windowHeight="15000" activeTab="1" xr2:uid="{D95F4FA4-23C3-4D78-A5E9-E843C78715CB}"/>
  </bookViews>
  <sheets>
    <sheet name="Presupuesto Anual" sheetId="1" r:id="rId1"/>
    <sheet name="Presupuesto mensual" sheetId="3" r:id="rId2"/>
    <sheet name="Análisi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C14" i="2"/>
  <c r="F8" i="2" l="1"/>
  <c r="C26" i="2"/>
  <c r="C6" i="2"/>
  <c r="C7" i="2"/>
  <c r="C8" i="2"/>
  <c r="C5" i="2"/>
  <c r="C4" i="2" s="1"/>
  <c r="C25" i="2" s="1"/>
  <c r="F14" i="2"/>
  <c r="F13" i="2"/>
  <c r="F12" i="2"/>
  <c r="F11" i="2"/>
  <c r="F10" i="2"/>
  <c r="F9" i="2"/>
  <c r="F6" i="2"/>
  <c r="F5" i="2"/>
  <c r="F7" i="2"/>
  <c r="E4" i="3"/>
  <c r="B4" i="3"/>
  <c r="B11" i="3" s="1"/>
  <c r="D44" i="1"/>
  <c r="E44" i="1"/>
  <c r="F44" i="1"/>
  <c r="G44" i="1"/>
  <c r="H44" i="1"/>
  <c r="I44" i="1"/>
  <c r="J44" i="1"/>
  <c r="K44" i="1"/>
  <c r="L44" i="1"/>
  <c r="M44" i="1"/>
  <c r="N44" i="1"/>
  <c r="O44" i="1"/>
  <c r="C44" i="1"/>
  <c r="F4" i="2" l="1"/>
  <c r="C27" i="2" s="1"/>
  <c r="C28" i="2" s="1"/>
  <c r="E2" i="3"/>
  <c r="B14" i="3"/>
  <c r="C11" i="1" l="1"/>
  <c r="C47" i="1" l="1"/>
  <c r="D6" i="1" s="1"/>
  <c r="D11" i="1" s="1"/>
  <c r="D13" i="1" s="1"/>
  <c r="C13" i="1"/>
  <c r="D47" i="1" l="1"/>
  <c r="E6" i="1" s="1"/>
  <c r="E11" i="1" s="1"/>
  <c r="E13" i="1" s="1"/>
  <c r="E47" i="1" l="1"/>
  <c r="F6" i="1" s="1"/>
  <c r="F11" i="1" s="1"/>
  <c r="F13" i="1" l="1"/>
  <c r="F47" i="1" s="1"/>
  <c r="G6" i="1" s="1"/>
  <c r="G11" i="1" s="1"/>
  <c r="G13" i="1" l="1"/>
  <c r="G47" i="1" s="1"/>
  <c r="H6" i="1" s="1"/>
  <c r="H11" i="1" s="1"/>
  <c r="H13" i="1" l="1"/>
  <c r="H47" i="1" s="1"/>
  <c r="I6" i="1" s="1"/>
  <c r="I11" i="1" s="1"/>
  <c r="I13" i="1" l="1"/>
  <c r="I47" i="1"/>
  <c r="J6" i="1" s="1"/>
  <c r="J11" i="1" s="1"/>
  <c r="J13" i="1" l="1"/>
  <c r="J47" i="1"/>
  <c r="K6" i="1" s="1"/>
  <c r="K11" i="1" s="1"/>
  <c r="K13" i="1" l="1"/>
  <c r="K47" i="1"/>
  <c r="L6" i="1" s="1"/>
  <c r="L11" i="1" s="1"/>
  <c r="L13" i="1" l="1"/>
  <c r="L47" i="1"/>
  <c r="M6" i="1" s="1"/>
  <c r="M11" i="1" s="1"/>
  <c r="M13" i="1" l="1"/>
  <c r="M47" i="1" s="1"/>
  <c r="N6" i="1" s="1"/>
  <c r="N11" i="1" s="1"/>
  <c r="N13" i="1" l="1"/>
  <c r="N47" i="1" s="1"/>
  <c r="O6" i="1" s="1"/>
  <c r="O11" i="1" s="1"/>
  <c r="O13" i="1" l="1"/>
  <c r="O47" i="1"/>
</calcChain>
</file>

<file path=xl/sharedStrings.xml><?xml version="1.0" encoding="utf-8"?>
<sst xmlns="http://schemas.openxmlformats.org/spreadsheetml/2006/main" count="114" uniqueCount="66">
  <si>
    <t>Alimentos</t>
  </si>
  <si>
    <t>Agua</t>
  </si>
  <si>
    <t>Gas</t>
  </si>
  <si>
    <t>Seguro auto</t>
  </si>
  <si>
    <t>Agregar</t>
  </si>
  <si>
    <t xml:space="preserve">Ingresos </t>
  </si>
  <si>
    <t>Sueldo 1</t>
  </si>
  <si>
    <t xml:space="preserve">Sueldo 2 </t>
  </si>
  <si>
    <t xml:space="preserve">Otros </t>
  </si>
  <si>
    <t xml:space="preserve">Gastos </t>
  </si>
  <si>
    <t>Ingreso Total</t>
  </si>
  <si>
    <t>Alquiler /crédito hipotecario</t>
  </si>
  <si>
    <t>Transporte /combustible</t>
  </si>
  <si>
    <t>Energía eléctrica</t>
  </si>
  <si>
    <t>Impuestos inmobiliario</t>
  </si>
  <si>
    <t>Impuesto automotor</t>
  </si>
  <si>
    <t>Colegio chicos</t>
  </si>
  <si>
    <t>Prepaga</t>
  </si>
  <si>
    <t>Otros salud</t>
  </si>
  <si>
    <t>Otros educación</t>
  </si>
  <si>
    <t>Deportes</t>
  </si>
  <si>
    <t>Internet</t>
  </si>
  <si>
    <t xml:space="preserve">Celular </t>
  </si>
  <si>
    <t>Televisión por cable / streaming</t>
  </si>
  <si>
    <t>Mantenimiento cuenta bancaria</t>
  </si>
  <si>
    <t xml:space="preserve">Expensas </t>
  </si>
  <si>
    <t>Ropa y calzado</t>
  </si>
  <si>
    <t xml:space="preserve">Esparcimiento </t>
  </si>
  <si>
    <t xml:space="preserve">Resultado del mes 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</si>
  <si>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</si>
  <si>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</si>
  <si>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</si>
  <si>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</si>
  <si>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</si>
  <si>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</si>
  <si>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</si>
  <si>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</si>
  <si>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</si>
  <si>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</si>
  <si>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</si>
  <si>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</si>
  <si>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anual </t>
  </si>
  <si>
    <t>Ahorro</t>
  </si>
  <si>
    <t>Saldo inicial</t>
  </si>
  <si>
    <t>Total Gastos</t>
  </si>
  <si>
    <t xml:space="preserve">Servicio doméstico </t>
  </si>
  <si>
    <t xml:space="preserve">Tarjeta de crédito </t>
  </si>
  <si>
    <t xml:space="preserve">Cuota préstamo </t>
  </si>
  <si>
    <t xml:space="preserve">Planificación anual </t>
  </si>
  <si>
    <t>Gastos por rubro</t>
  </si>
  <si>
    <t>Ingresos</t>
  </si>
  <si>
    <t>Monto $</t>
  </si>
  <si>
    <t>Vivienda</t>
  </si>
  <si>
    <t>Telecomunicaciones</t>
  </si>
  <si>
    <t>Disponible</t>
  </si>
  <si>
    <t xml:space="preserve">Transporte </t>
  </si>
  <si>
    <t>Educación y deportes</t>
  </si>
  <si>
    <t>Salud</t>
  </si>
  <si>
    <t>Préstamos y bancos</t>
  </si>
  <si>
    <t>Gastos varios</t>
  </si>
  <si>
    <t>Total</t>
  </si>
  <si>
    <t>RESULTADO DEL MES</t>
  </si>
  <si>
    <t>Ingreso</t>
  </si>
  <si>
    <t>Gastos</t>
  </si>
  <si>
    <t>Resultado</t>
  </si>
  <si>
    <t xml:space="preserve">Ingreso disponible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</si>
</sst>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\ * #,##0.00_ ;_ &quot;$&quot;\ * \-#,##0.00_ ;_ &quot;$&quot;\ * &quot;-&quot;??_ ;_ @_ "/>
  </numFmts>
  <fonts count="7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2"/>
      <color theme="1"/>
      <name val="Arial Black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/>
    <xf numFmtId="44" fontId="4" fillId="0" borderId="1" xfId="1" applyFont="1" applyBorder="1"/>
    <xf numFmtId="44" fontId="4" fillId="2" borderId="1" xfId="1" applyFont="1" applyFill="1" applyBorder="1"/>
    <xf numFmtId="44" fontId="4" fillId="3" borderId="1" xfId="1" applyFont="1" applyFill="1" applyBorder="1"/>
    <xf numFmtId="44" fontId="4" fillId="4" borderId="1" xfId="1" applyFont="1" applyFill="1" applyBorder="1"/>
    <xf numFmtId="44" fontId="4" fillId="5" borderId="1" xfId="1" applyFont="1" applyFill="1" applyBorder="1"/>
    <xf numFmtId="44" fontId="4" fillId="6" borderId="1" xfId="1" applyFont="1" applyFill="1" applyBorder="1"/>
    <xf numFmtId="44" fontId="4" fillId="7" borderId="1" xfId="1" applyFont="1" applyFill="1" applyBorder="1"/>
    <xf numFmtId="44" fontId="4" fillId="8" borderId="1" xfId="1" applyFont="1" applyFill="1" applyBorder="1"/>
    <xf numFmtId="44" fontId="4" fillId="9" borderId="1" xfId="1" applyFont="1" applyFill="1" applyBorder="1"/>
    <xf numFmtId="44" fontId="4" fillId="10" borderId="1" xfId="1" applyFont="1" applyFill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6" xfId="0" applyFont="1" applyBorder="1" applyAlignment="1"/>
    <xf numFmtId="0" fontId="4" fillId="2" borderId="12" xfId="0" applyFont="1" applyFill="1" applyBorder="1"/>
    <xf numFmtId="0" fontId="4" fillId="3" borderId="12" xfId="0" applyFont="1" applyFill="1" applyBorder="1"/>
    <xf numFmtId="0" fontId="4" fillId="4" borderId="12" xfId="0" applyFont="1" applyFill="1" applyBorder="1"/>
    <xf numFmtId="0" fontId="4" fillId="5" borderId="12" xfId="0" applyFont="1" applyFill="1" applyBorder="1"/>
    <xf numFmtId="0" fontId="4" fillId="6" borderId="12" xfId="0" applyFont="1" applyFill="1" applyBorder="1"/>
    <xf numFmtId="0" fontId="4" fillId="7" borderId="12" xfId="0" applyFont="1" applyFill="1" applyBorder="1"/>
    <xf numFmtId="0" fontId="4" fillId="8" borderId="12" xfId="0" applyFont="1" applyFill="1" applyBorder="1"/>
    <xf numFmtId="0" fontId="4" fillId="9" borderId="12" xfId="0" applyFont="1" applyFill="1" applyBorder="1"/>
    <xf numFmtId="0" fontId="4" fillId="10" borderId="12" xfId="0" applyFont="1" applyFill="1" applyBorder="1"/>
    <xf numFmtId="44" fontId="4" fillId="10" borderId="13" xfId="1" applyFont="1" applyFill="1" applyBorder="1"/>
    <xf numFmtId="0" fontId="4" fillId="0" borderId="12" xfId="0" applyFont="1" applyBorder="1"/>
    <xf numFmtId="0" fontId="3" fillId="0" borderId="14" xfId="0" applyFont="1" applyBorder="1"/>
    <xf numFmtId="44" fontId="3" fillId="0" borderId="15" xfId="1" applyFont="1" applyBorder="1"/>
    <xf numFmtId="44" fontId="5" fillId="0" borderId="7" xfId="1" applyFont="1" applyBorder="1"/>
    <xf numFmtId="44" fontId="5" fillId="0" borderId="8" xfId="1" applyFont="1" applyBorder="1"/>
    <xf numFmtId="44" fontId="2" fillId="0" borderId="0" xfId="1" applyFont="1" applyBorder="1" applyAlignment="1"/>
    <xf numFmtId="0" fontId="2" fillId="0" borderId="2" xfId="0" applyFont="1" applyBorder="1" applyAlignment="1"/>
    <xf numFmtId="0" fontId="4" fillId="0" borderId="0" xfId="0" applyFont="1" applyBorder="1"/>
    <xf numFmtId="44" fontId="4" fillId="0" borderId="0" xfId="1" applyFont="1" applyBorder="1"/>
    <xf numFmtId="0" fontId="2" fillId="0" borderId="17" xfId="0" applyFont="1" applyBorder="1" applyAlignment="1"/>
    <xf numFmtId="0" fontId="5" fillId="0" borderId="6" xfId="0" applyFont="1" applyBorder="1"/>
    <xf numFmtId="0" fontId="3" fillId="10" borderId="9" xfId="0" applyFont="1" applyFill="1" applyBorder="1"/>
    <xf numFmtId="44" fontId="3" fillId="10" borderId="10" xfId="1" applyFont="1" applyFill="1" applyBorder="1"/>
    <xf numFmtId="44" fontId="4" fillId="10" borderId="10" xfId="1" applyFont="1" applyFill="1" applyBorder="1"/>
    <xf numFmtId="44" fontId="4" fillId="10" borderId="11" xfId="1" applyFont="1" applyFill="1" applyBorder="1"/>
    <xf numFmtId="0" fontId="4" fillId="10" borderId="14" xfId="0" applyFont="1" applyFill="1" applyBorder="1"/>
    <xf numFmtId="44" fontId="4" fillId="10" borderId="15" xfId="1" applyFont="1" applyFill="1" applyBorder="1"/>
    <xf numFmtId="44" fontId="4" fillId="10" borderId="16" xfId="1" applyFont="1" applyFill="1" applyBorder="1"/>
    <xf numFmtId="0" fontId="0" fillId="0" borderId="0" xfId="0" applyBorder="1"/>
    <xf numFmtId="0" fontId="4" fillId="2" borderId="9" xfId="0" applyFont="1" applyFill="1" applyBorder="1"/>
    <xf numFmtId="44" fontId="4" fillId="2" borderId="18" xfId="1" applyFont="1" applyFill="1" applyBorder="1"/>
    <xf numFmtId="44" fontId="4" fillId="2" borderId="9" xfId="0" applyNumberFormat="1" applyFont="1" applyFill="1" applyBorder="1"/>
    <xf numFmtId="44" fontId="4" fillId="3" borderId="12" xfId="0" applyNumberFormat="1" applyFont="1" applyFill="1" applyBorder="1"/>
    <xf numFmtId="0" fontId="2" fillId="0" borderId="3" xfId="0" applyFont="1" applyBorder="1" applyAlignment="1"/>
    <xf numFmtId="44" fontId="5" fillId="0" borderId="0" xfId="1" applyFont="1" applyBorder="1"/>
    <xf numFmtId="44" fontId="2" fillId="0" borderId="2" xfId="1" applyFont="1" applyBorder="1" applyAlignment="1"/>
    <xf numFmtId="44" fontId="4" fillId="4" borderId="12" xfId="0" applyNumberFormat="1" applyFont="1" applyFill="1" applyBorder="1"/>
    <xf numFmtId="44" fontId="4" fillId="6" borderId="12" xfId="0" applyNumberFormat="1" applyFont="1" applyFill="1" applyBorder="1"/>
    <xf numFmtId="0" fontId="4" fillId="11" borderId="12" xfId="0" applyFont="1" applyFill="1" applyBorder="1"/>
    <xf numFmtId="44" fontId="4" fillId="11" borderId="1" xfId="1" applyFont="1" applyFill="1" applyBorder="1"/>
    <xf numFmtId="0" fontId="3" fillId="11" borderId="9" xfId="0" applyFont="1" applyFill="1" applyBorder="1"/>
    <xf numFmtId="44" fontId="3" fillId="11" borderId="9" xfId="0" applyNumberFormat="1" applyFont="1" applyFill="1" applyBorder="1"/>
    <xf numFmtId="0" fontId="5" fillId="0" borderId="6" xfId="0" applyFont="1" applyBorder="1" applyAlignment="1"/>
    <xf numFmtId="0" fontId="6" fillId="0" borderId="6" xfId="0" applyFont="1" applyBorder="1" applyAlignment="1"/>
    <xf numFmtId="44" fontId="4" fillId="11" borderId="9" xfId="0" applyNumberFormat="1" applyFont="1" applyFill="1" applyBorder="1"/>
    <xf numFmtId="0" fontId="5" fillId="12" borderId="6" xfId="0" applyFont="1" applyFill="1" applyBorder="1" applyAlignment="1"/>
    <xf numFmtId="44" fontId="3" fillId="0" borderId="7" xfId="1" applyFont="1" applyBorder="1"/>
    <xf numFmtId="44" fontId="3" fillId="0" borderId="8" xfId="1" applyFont="1" applyBorder="1"/>
    <xf numFmtId="0" fontId="4" fillId="0" borderId="0" xfId="0" applyFont="1"/>
    <xf numFmtId="0" fontId="5" fillId="0" borderId="6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AR" b="0">
                <a:latin typeface="Arial" panose="020B0604020202020204" pitchFamily="34" charset="0"/>
                <a:cs typeface="Arial" panose="020B0604020202020204" pitchFamily="34" charset="0"/>
              </a:rPr>
              <a:t>Gastos por rubro. </a:t>
            </a:r>
            <a:r>
              <a:rPr lang="es-AR" sz="1000" b="0">
                <a:latin typeface="Arial" panose="020B0604020202020204" pitchFamily="34" charset="0"/>
                <a:cs typeface="Arial" panose="020B0604020202020204" pitchFamily="34" charset="0"/>
              </a:rPr>
              <a:t>Porcentaje de los gastos</a:t>
            </a:r>
          </a:p>
        </c:rich>
      </c:tx>
      <c:layout>
        <c:manualLayout>
          <c:xMode val="edge"/>
          <c:yMode val="edge"/>
          <c:x val="0.1408263342082239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84-40CC-A930-52DC54AB872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84-40CC-A930-52DC54AB872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84-40CC-A930-52DC54AB872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84-40CC-A930-52DC54AB8728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84-40CC-A930-52DC54AB8728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84-40CC-A930-52DC54AB8728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084-40CC-A930-52DC54AB8728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084-40CC-A930-52DC54AB8728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084-40CC-A930-52DC54AB8728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084-40CC-A930-52DC54AB8728}"/>
              </c:ext>
            </c:extLst>
          </c:dPt>
          <c:cat>
            <c:strRef>
              <c:f>Análisis!$E$5:$E$14</c:f>
              <c:strCache>
                <c:ptCount val="10"/>
                <c:pt idx="0">
                  <c:v>Vivienda</c:v>
                </c:pt>
                <c:pt idx="1">
                  <c:v>Telecomunicaciones</c:v>
                </c:pt>
                <c:pt idx="2">
                  <c:v>Transporte </c:v>
                </c:pt>
                <c:pt idx="3">
                  <c:v>Alimentos</c:v>
                </c:pt>
                <c:pt idx="4">
                  <c:v>Educación y deportes</c:v>
                </c:pt>
                <c:pt idx="5">
                  <c:v>Salud</c:v>
                </c:pt>
                <c:pt idx="6">
                  <c:v>Préstamos y bancos</c:v>
                </c:pt>
                <c:pt idx="7">
                  <c:v>Ropa y calzado</c:v>
                </c:pt>
                <c:pt idx="8">
                  <c:v>Esparcimiento </c:v>
                </c:pt>
                <c:pt idx="9">
                  <c:v>Gastos varios</c:v>
                </c:pt>
              </c:strCache>
            </c:strRef>
          </c:cat>
          <c:val>
            <c:numRef>
              <c:f>Análisis!$F$5:$F$14</c:f>
              <c:numCache>
                <c:formatCode>_("$"* #,##0.00_);_("$"* \(#,##0.00\);_("$"* "-"??_);_(@_)</c:formatCode>
                <c:ptCount val="10"/>
                <c:pt idx="0">
                  <c:v>10000</c:v>
                </c:pt>
                <c:pt idx="1">
                  <c:v>3000</c:v>
                </c:pt>
                <c:pt idx="2">
                  <c:v>10000</c:v>
                </c:pt>
                <c:pt idx="3">
                  <c:v>30000</c:v>
                </c:pt>
                <c:pt idx="4">
                  <c:v>5000</c:v>
                </c:pt>
                <c:pt idx="5">
                  <c:v>1000</c:v>
                </c:pt>
                <c:pt idx="6">
                  <c:v>3000</c:v>
                </c:pt>
                <c:pt idx="7">
                  <c:v>2000</c:v>
                </c:pt>
                <c:pt idx="8">
                  <c:v>5000</c:v>
                </c:pt>
                <c:pt idx="9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0-4EA2-A994-360B07DCA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Resultados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48-4EB5-BF9A-321B3188C75D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E48-4EB5-BF9A-321B3188C75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48-4EB5-BF9A-321B3188C75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E48-4EB5-BF9A-321B3188C75D}"/>
              </c:ext>
            </c:extLst>
          </c:dPt>
          <c:dLbls>
            <c:dLbl>
              <c:idx val="0"/>
              <c:layout>
                <c:manualLayout>
                  <c:x val="-2.4341503441181744E-4"/>
                  <c:y val="5.44600777908165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01822079314042"/>
                      <c:h val="0.159624365938600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E48-4EB5-BF9A-321B3188C75D}"/>
                </c:ext>
              </c:extLst>
            </c:dLbl>
            <c:dLbl>
              <c:idx val="1"/>
              <c:layout>
                <c:manualLayout>
                  <c:x val="-4.4769527588641733E-17"/>
                  <c:y val="-3.4601298406329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48-4EB5-BF9A-321B3188C75D}"/>
                </c:ext>
              </c:extLst>
            </c:dLbl>
            <c:dLbl>
              <c:idx val="2"/>
              <c:layout>
                <c:manualLayout>
                  <c:x val="-8.5744908896035078E-3"/>
                  <c:y val="9.38966858462357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89067524115755"/>
                      <c:h val="0.167136100806298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E48-4EB5-BF9A-321B3188C75D}"/>
                </c:ext>
              </c:extLst>
            </c:dLbl>
            <c:dLbl>
              <c:idx val="3"/>
              <c:layout>
                <c:manualLayout>
                  <c:x val="4.2872454448017148E-3"/>
                  <c:y val="-6.25227717946777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18216573410639"/>
                      <c:h val="0.137089161335503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E48-4EB5-BF9A-321B3188C7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Análisis!$B$25:$B$28</c:f>
              <c:strCache>
                <c:ptCount val="4"/>
                <c:pt idx="0">
                  <c:v>Ingreso</c:v>
                </c:pt>
                <c:pt idx="1">
                  <c:v>Ahorro</c:v>
                </c:pt>
                <c:pt idx="2">
                  <c:v>Gastos</c:v>
                </c:pt>
                <c:pt idx="3">
                  <c:v>Resultado</c:v>
                </c:pt>
              </c:strCache>
            </c:strRef>
          </c:cat>
          <c:val>
            <c:numRef>
              <c:f>Análisis!$C$25:$C$28</c:f>
              <c:numCache>
                <c:formatCode>_("$"* #,##0.00_);_("$"* \(#,##0.00\);_("$"* "-"??_);_(@_)</c:formatCode>
                <c:ptCount val="4"/>
                <c:pt idx="0">
                  <c:v>92000</c:v>
                </c:pt>
                <c:pt idx="1">
                  <c:v>9200</c:v>
                </c:pt>
                <c:pt idx="2">
                  <c:v>72000</c:v>
                </c:pt>
                <c:pt idx="3">
                  <c:v>10800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8-4EB5-BF9A-321B3188C75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44728840"/>
        <c:axId val="344732776"/>
      </c:barChart>
      <c:catAx>
        <c:axId val="34472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44732776"/>
        <c:crosses val="autoZero"/>
        <c:auto val="1"/>
        <c:lblAlgn val="ctr"/>
        <c:lblOffset val="100"/>
        <c:noMultiLvlLbl val="0"/>
      </c:catAx>
      <c:valAx>
        <c:axId val="3447327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44728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157161</xdr:rowOff>
    </xdr:from>
    <xdr:to>
      <xdr:col>13</xdr:col>
      <xdr:colOff>142875</xdr:colOff>
      <xdr:row>17</xdr:row>
      <xdr:rowOff>19049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677A7B5-8135-4ED0-A399-2B50E0D87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142874</xdr:colOff>
      <xdr:row>19</xdr:row>
      <xdr:rowOff>119062</xdr:rowOff>
    </xdr:from>
    <xdr:to>
      <xdr:col>11</xdr:col>
      <xdr:colOff>57149</xdr:colOff>
      <xdr:row>27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5F5EF28-91DB-4D8F-B5C1-544BFAAE9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ánico">
  <a:themeElements>
    <a:clrScheme name="Orgánico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ánico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ánico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6A57-F2AE-4C2A-975C-02ADD10F9326}">
  <sheetPr>
    <pageSetUpPr fitToPage="1"/>
  </sheetPr>
  <dimension ref="B1:O47"/>
  <sheetViews>
    <sheetView showGridLines="0" showWhiteSpace="0" topLeftCell="B1" zoomScaleNormal="100" zoomScalePageLayoutView="60" workbookViewId="0">
      <selection activeCell="D6" sqref="D6"/>
    </sheetView>
  </sheetViews>
  <sheetFormatPr baseColWidth="10" defaultRowHeight="15" x14ac:dyDescent="0.25"/>
  <cols>
    <col min="2" max="2" width="30.42578125" customWidth="1"/>
    <col min="3" max="3" width="11.5703125" customWidth="1"/>
    <col min="4" max="4" width="10.42578125" customWidth="1"/>
    <col min="5" max="5" width="11.28515625" customWidth="1"/>
    <col min="6" max="6" width="10.28515625" customWidth="1"/>
    <col min="7" max="8" width="11.5703125" customWidth="1"/>
    <col min="9" max="9" width="11.7109375" customWidth="1"/>
    <col min="10" max="10" width="10.85546875" customWidth="1"/>
    <col min="11" max="11" width="13" customWidth="1"/>
    <col min="12" max="12" width="10.85546875" customWidth="1"/>
    <col min="13" max="13" width="12.140625" customWidth="1"/>
    <col min="14" max="14" width="11.7109375" customWidth="1"/>
    <col min="15" max="15" width="13.7109375" customWidth="1"/>
  </cols>
  <sheetData>
    <row r="1" spans="2:15" ht="19.5" x14ac:dyDescent="0.4">
      <c r="B1" s="1" t="s">
        <v>48</v>
      </c>
    </row>
    <row r="2" spans="2:15" ht="15.75" thickBot="1" x14ac:dyDescent="0.3"/>
    <row r="3" spans="2:15" ht="16.5" thickBot="1" x14ac:dyDescent="0.3">
      <c r="C3" s="12" t="s">
        <v>29</v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38</v>
      </c>
      <c r="M3" s="13" t="s">
        <v>39</v>
      </c>
      <c r="N3" s="13" t="s">
        <v>40</v>
      </c>
      <c r="O3" s="14" t="s">
        <v>41</v>
      </c>
    </row>
    <row r="4" spans="2:15" ht="20.25" thickBot="1" x14ac:dyDescent="0.4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ht="20.25" thickBot="1" x14ac:dyDescent="0.45">
      <c r="B5" s="35" t="s">
        <v>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x14ac:dyDescent="0.25">
      <c r="B6" s="37" t="s">
        <v>43</v>
      </c>
      <c r="C6" s="38">
        <v>0</v>
      </c>
      <c r="D6" s="39">
        <f>C47</f>
        <v>0</v>
      </c>
      <c r="E6" s="39">
        <f t="shared" ref="E6:O6" si="0">D47</f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0</v>
      </c>
      <c r="N6" s="39">
        <f t="shared" si="0"/>
        <v>0</v>
      </c>
      <c r="O6" s="40">
        <f t="shared" si="0"/>
        <v>0</v>
      </c>
    </row>
    <row r="7" spans="2:15" x14ac:dyDescent="0.25">
      <c r="B7" s="24" t="s">
        <v>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25">
        <v>0</v>
      </c>
    </row>
    <row r="8" spans="2:15" x14ac:dyDescent="0.25">
      <c r="B8" s="24" t="s">
        <v>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25">
        <v>0</v>
      </c>
    </row>
    <row r="9" spans="2:15" ht="15.75" thickBot="1" x14ac:dyDescent="0.3">
      <c r="B9" s="41" t="s">
        <v>8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>
        <v>0</v>
      </c>
    </row>
    <row r="10" spans="2:15" ht="15.75" thickBot="1" x14ac:dyDescent="0.3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6.5" thickBot="1" x14ac:dyDescent="0.3">
      <c r="B11" s="36" t="s">
        <v>10</v>
      </c>
      <c r="C11" s="29">
        <f>SUM(C6:C10)</f>
        <v>0</v>
      </c>
      <c r="D11" s="29">
        <f t="shared" ref="D11:O11" si="1">SUM(D6:D10)</f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30">
        <f t="shared" si="1"/>
        <v>0</v>
      </c>
    </row>
    <row r="12" spans="2:15" ht="15.75" thickBot="1" x14ac:dyDescent="0.3"/>
    <row r="13" spans="2:15" ht="20.25" thickBot="1" x14ac:dyDescent="0.45">
      <c r="B13" s="15" t="s">
        <v>42</v>
      </c>
      <c r="C13" s="29">
        <f>C11*0.1</f>
        <v>0</v>
      </c>
      <c r="D13" s="29">
        <f t="shared" ref="D13:O13" si="2">D11*0.1</f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</row>
    <row r="14" spans="2:15" ht="15.75" thickBot="1" x14ac:dyDescent="0.3"/>
    <row r="15" spans="2:15" ht="20.25" thickBot="1" x14ac:dyDescent="0.45">
      <c r="B15" s="32" t="s">
        <v>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x14ac:dyDescent="0.25">
      <c r="B16" s="45" t="s">
        <v>11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</row>
    <row r="17" spans="2:15" x14ac:dyDescent="0.25">
      <c r="B17" s="16" t="s">
        <v>25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2:15" x14ac:dyDescent="0.25">
      <c r="B18" s="16" t="s">
        <v>13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2:15" x14ac:dyDescent="0.25">
      <c r="B19" s="16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2:15" x14ac:dyDescent="0.25">
      <c r="B20" s="16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2:15" x14ac:dyDescent="0.25">
      <c r="B21" s="16" t="s">
        <v>14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2:15" x14ac:dyDescent="0.25">
      <c r="B22" s="16" t="s">
        <v>45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2:15" x14ac:dyDescent="0.25">
      <c r="B23" s="17" t="s">
        <v>21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x14ac:dyDescent="0.25">
      <c r="B24" s="17" t="s"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x14ac:dyDescent="0.25">
      <c r="B25" s="17" t="s">
        <v>23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x14ac:dyDescent="0.25">
      <c r="B26" s="18" t="s">
        <v>12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2:15" x14ac:dyDescent="0.25">
      <c r="B27" s="18" t="s">
        <v>15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2:15" x14ac:dyDescent="0.25">
      <c r="B28" s="18" t="s">
        <v>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2:15" x14ac:dyDescent="0.25">
      <c r="B29" s="19" t="s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2:15" x14ac:dyDescent="0.25">
      <c r="B30" s="20" t="s">
        <v>16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2:15" x14ac:dyDescent="0.25">
      <c r="B31" s="20" t="s">
        <v>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2:15" x14ac:dyDescent="0.25">
      <c r="B32" s="20" t="s">
        <v>20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2:15" x14ac:dyDescent="0.25">
      <c r="B33" s="21" t="s">
        <v>17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2:15" x14ac:dyDescent="0.25">
      <c r="B34" s="21" t="s">
        <v>18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2:15" x14ac:dyDescent="0.25">
      <c r="B35" s="22" t="s">
        <v>46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5">
      <c r="B36" s="22" t="s">
        <v>47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5">
      <c r="B37" s="22" t="s">
        <v>24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x14ac:dyDescent="0.25">
      <c r="B38" s="23" t="s">
        <v>26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2:15" x14ac:dyDescent="0.25">
      <c r="B39" s="24" t="s">
        <v>27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2:15" x14ac:dyDescent="0.25">
      <c r="B40" s="26" t="s">
        <v>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2:15" x14ac:dyDescent="0.25">
      <c r="B41" s="26" t="s">
        <v>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2:15" x14ac:dyDescent="0.25">
      <c r="B42" s="26" t="s">
        <v>4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</row>
    <row r="43" spans="2:15" x14ac:dyDescent="0.25">
      <c r="B43" s="26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</row>
    <row r="44" spans="2:15" ht="15.75" thickBot="1" x14ac:dyDescent="0.3">
      <c r="B44" s="27" t="s">
        <v>44</v>
      </c>
      <c r="C44" s="28">
        <f t="shared" ref="C44:O44" si="3">SUM(C16:C43)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  <c r="O44" s="28">
        <f t="shared" si="3"/>
        <v>0</v>
      </c>
    </row>
    <row r="45" spans="2:15" x14ac:dyDescent="0.25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5" ht="15.75" thickBot="1" x14ac:dyDescent="0.3">
      <c r="B46" s="4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2:15" ht="20.25" thickBot="1" x14ac:dyDescent="0.45">
      <c r="B47" s="15" t="s">
        <v>28</v>
      </c>
      <c r="C47" s="29">
        <f t="shared" ref="C47:O47" si="4">C11-C13-C44</f>
        <v>0</v>
      </c>
      <c r="D47" s="29">
        <f t="shared" si="4"/>
        <v>0</v>
      </c>
      <c r="E47" s="29">
        <f t="shared" si="4"/>
        <v>0</v>
      </c>
      <c r="F47" s="29">
        <f t="shared" si="4"/>
        <v>0</v>
      </c>
      <c r="G47" s="29">
        <f t="shared" si="4"/>
        <v>0</v>
      </c>
      <c r="H47" s="29">
        <f t="shared" si="4"/>
        <v>0</v>
      </c>
      <c r="I47" s="29">
        <f t="shared" si="4"/>
        <v>0</v>
      </c>
      <c r="J47" s="29">
        <f t="shared" si="4"/>
        <v>0</v>
      </c>
      <c r="K47" s="29">
        <f t="shared" si="4"/>
        <v>0</v>
      </c>
      <c r="L47" s="29">
        <f t="shared" si="4"/>
        <v>0</v>
      </c>
      <c r="M47" s="29">
        <f t="shared" si="4"/>
        <v>0</v>
      </c>
      <c r="N47" s="29">
        <f t="shared" si="4"/>
        <v>0</v>
      </c>
      <c r="O47" s="30">
        <f t="shared" si="4"/>
        <v>0</v>
      </c>
    </row>
  </sheetData>
  <pageMargins left="0.70866141732283472" right="0.70866141732283472" top="0.74803149606299213" bottom="0.74803149606299213" header="0.31496062992125984" footer="0.31496062992125984"/>
  <pageSetup scale="75" orientation="landscape" horizontalDpi="300" verticalDpi="300" r:id="rId1"/>
  <headerFooter>
    <oddHeader>&amp;CPlanificación anual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B9CE-24B4-441E-94F8-3EEF0445E237}">
  <dimension ref="A1:E44"/>
  <sheetViews>
    <sheetView showGridLines="0" showRowColHeaders="0" tabSelected="1" workbookViewId="0">
      <selection activeCell="E18" sqref="E18"/>
    </sheetView>
  </sheetViews>
  <sheetFormatPr baseColWidth="10" defaultRowHeight="15" x14ac:dyDescent="0.25"/>
  <cols>
    <col min="1" max="1" width="35.28515625" customWidth="1"/>
    <col min="2" max="2" width="15" customWidth="1"/>
    <col min="4" max="4" width="31.140625" customWidth="1"/>
    <col min="5" max="5" width="25.5703125" customWidth="1"/>
  </cols>
  <sheetData>
    <row r="1" spans="1:5" ht="20.25" thickBot="1" x14ac:dyDescent="0.45">
      <c r="A1" s="15" t="s">
        <v>29</v>
      </c>
    </row>
    <row r="2" spans="1:5" ht="20.25" thickBot="1" x14ac:dyDescent="0.45">
      <c r="B2" s="31"/>
      <c r="D2" s="15" t="s">
        <v>28</v>
      </c>
      <c r="E2" s="29">
        <f>B4-B11-E4</f>
        <v>10800</v>
      </c>
    </row>
    <row r="3" spans="1:5" ht="20.25" thickBot="1" x14ac:dyDescent="0.45">
      <c r="B3" s="31"/>
      <c r="D3" s="49"/>
      <c r="E3" s="50"/>
    </row>
    <row r="4" spans="1:5" ht="20.25" thickBot="1" x14ac:dyDescent="0.45">
      <c r="A4" s="35" t="s">
        <v>5</v>
      </c>
      <c r="B4" s="29">
        <f>SUM(B5:B8)</f>
        <v>92000</v>
      </c>
      <c r="D4" s="32" t="s">
        <v>9</v>
      </c>
      <c r="E4" s="51">
        <f>SUM(E5:E32)</f>
        <v>72000</v>
      </c>
    </row>
    <row r="5" spans="1:5" x14ac:dyDescent="0.25">
      <c r="A5" s="37" t="s">
        <v>43</v>
      </c>
      <c r="B5" s="38">
        <v>2000</v>
      </c>
      <c r="D5" s="45" t="s">
        <v>11</v>
      </c>
      <c r="E5" s="46">
        <v>10000</v>
      </c>
    </row>
    <row r="6" spans="1:5" x14ac:dyDescent="0.25">
      <c r="A6" s="24" t="s">
        <v>6</v>
      </c>
      <c r="B6" s="11">
        <v>40000</v>
      </c>
      <c r="D6" s="16" t="s">
        <v>25</v>
      </c>
      <c r="E6" s="3">
        <v>0</v>
      </c>
    </row>
    <row r="7" spans="1:5" x14ac:dyDescent="0.25">
      <c r="A7" s="24" t="s">
        <v>7</v>
      </c>
      <c r="B7" s="11">
        <v>50000</v>
      </c>
      <c r="D7" s="16" t="s">
        <v>13</v>
      </c>
      <c r="E7" s="3">
        <v>0</v>
      </c>
    </row>
    <row r="8" spans="1:5" ht="15.75" thickBot="1" x14ac:dyDescent="0.3">
      <c r="A8" s="41" t="s">
        <v>8</v>
      </c>
      <c r="B8" s="42">
        <v>0</v>
      </c>
      <c r="D8" s="16" t="s">
        <v>1</v>
      </c>
      <c r="E8" s="3">
        <v>0</v>
      </c>
    </row>
    <row r="9" spans="1:5" x14ac:dyDescent="0.25">
      <c r="A9" s="33"/>
      <c r="B9" s="34"/>
      <c r="D9" s="16" t="s">
        <v>2</v>
      </c>
      <c r="E9" s="3">
        <v>0</v>
      </c>
    </row>
    <row r="10" spans="1:5" ht="15.75" thickBot="1" x14ac:dyDescent="0.3">
      <c r="D10" s="16" t="s">
        <v>14</v>
      </c>
      <c r="E10" s="3">
        <v>0</v>
      </c>
    </row>
    <row r="11" spans="1:5" ht="20.25" thickBot="1" x14ac:dyDescent="0.45">
      <c r="A11" s="15" t="s">
        <v>42</v>
      </c>
      <c r="B11" s="29">
        <f>B4*0.1</f>
        <v>9200</v>
      </c>
      <c r="D11" s="16" t="s">
        <v>45</v>
      </c>
      <c r="E11" s="3">
        <v>0</v>
      </c>
    </row>
    <row r="12" spans="1:5" x14ac:dyDescent="0.25">
      <c r="D12" s="17" t="s">
        <v>21</v>
      </c>
      <c r="E12" s="4">
        <v>1000</v>
      </c>
    </row>
    <row r="13" spans="1:5" ht="15.75" thickBot="1" x14ac:dyDescent="0.3">
      <c r="D13" s="17" t="s">
        <v>22</v>
      </c>
      <c r="E13" s="4">
        <v>2000</v>
      </c>
    </row>
    <row r="14" spans="1:5" ht="20.25" thickBot="1" x14ac:dyDescent="0.45">
      <c r="A14" s="15" t="s">
        <v>54</v>
      </c>
      <c r="B14" s="29">
        <f>B4-B11</f>
        <v>82800</v>
      </c>
      <c r="D14" s="17" t="s">
        <v>23</v>
      </c>
      <c r="E14" s="4">
        <v>0</v>
      </c>
    </row>
    <row r="15" spans="1:5" x14ac:dyDescent="0.25">
      <c r="D15" s="18" t="s">
        <v>12</v>
      </c>
      <c r="E15" s="5">
        <v>5000</v>
      </c>
    </row>
    <row r="16" spans="1:5" x14ac:dyDescent="0.25">
      <c r="D16" s="18" t="s">
        <v>15</v>
      </c>
      <c r="E16" s="5">
        <v>0</v>
      </c>
    </row>
    <row r="17" spans="4:5" x14ac:dyDescent="0.25">
      <c r="D17" s="18" t="s">
        <v>3</v>
      </c>
      <c r="E17" s="5">
        <v>5000</v>
      </c>
    </row>
    <row r="18" spans="4:5" x14ac:dyDescent="0.25">
      <c r="D18" s="19" t="s">
        <v>0</v>
      </c>
      <c r="E18" s="6">
        <v>30000</v>
      </c>
    </row>
    <row r="19" spans="4:5" x14ac:dyDescent="0.25">
      <c r="D19" s="20" t="s">
        <v>16</v>
      </c>
      <c r="E19" s="7">
        <v>5000</v>
      </c>
    </row>
    <row r="20" spans="4:5" x14ac:dyDescent="0.25">
      <c r="D20" s="20" t="s">
        <v>19</v>
      </c>
      <c r="E20" s="7">
        <v>0</v>
      </c>
    </row>
    <row r="21" spans="4:5" x14ac:dyDescent="0.25">
      <c r="D21" s="20" t="s">
        <v>20</v>
      </c>
      <c r="E21" s="7">
        <v>0</v>
      </c>
    </row>
    <row r="22" spans="4:5" x14ac:dyDescent="0.25">
      <c r="D22" s="21" t="s">
        <v>17</v>
      </c>
      <c r="E22" s="8">
        <v>0</v>
      </c>
    </row>
    <row r="23" spans="4:5" x14ac:dyDescent="0.25">
      <c r="D23" s="21" t="s">
        <v>18</v>
      </c>
      <c r="E23" s="8">
        <v>1000</v>
      </c>
    </row>
    <row r="24" spans="4:5" x14ac:dyDescent="0.25">
      <c r="D24" s="22" t="s">
        <v>46</v>
      </c>
      <c r="E24" s="9">
        <v>3000</v>
      </c>
    </row>
    <row r="25" spans="4:5" x14ac:dyDescent="0.25">
      <c r="D25" s="22" t="s">
        <v>47</v>
      </c>
      <c r="E25" s="9">
        <v>0</v>
      </c>
    </row>
    <row r="26" spans="4:5" x14ac:dyDescent="0.25">
      <c r="D26" s="22" t="s">
        <v>24</v>
      </c>
      <c r="E26" s="9">
        <v>0</v>
      </c>
    </row>
    <row r="27" spans="4:5" x14ac:dyDescent="0.25">
      <c r="D27" s="23" t="s">
        <v>26</v>
      </c>
      <c r="E27" s="10">
        <v>2000</v>
      </c>
    </row>
    <row r="28" spans="4:5" x14ac:dyDescent="0.25">
      <c r="D28" s="24" t="s">
        <v>27</v>
      </c>
      <c r="E28" s="11">
        <v>5000</v>
      </c>
    </row>
    <row r="29" spans="4:5" x14ac:dyDescent="0.25">
      <c r="D29" s="26" t="s">
        <v>4</v>
      </c>
      <c r="E29" s="2">
        <v>3000</v>
      </c>
    </row>
    <row r="30" spans="4:5" x14ac:dyDescent="0.25">
      <c r="D30" s="26" t="s">
        <v>4</v>
      </c>
      <c r="E30" s="2">
        <v>0</v>
      </c>
    </row>
    <row r="31" spans="4:5" x14ac:dyDescent="0.25">
      <c r="D31" s="26" t="s">
        <v>4</v>
      </c>
      <c r="E31" s="2">
        <v>0</v>
      </c>
    </row>
    <row r="32" spans="4:5" x14ac:dyDescent="0.25">
      <c r="D32" s="26"/>
      <c r="E32" s="2">
        <v>0</v>
      </c>
    </row>
    <row r="43" spans="3:4" x14ac:dyDescent="0.25">
      <c r="C43" s="33"/>
      <c r="D43" s="34"/>
    </row>
    <row r="44" spans="3:4" x14ac:dyDescent="0.25">
      <c r="C44" s="44"/>
      <c r="D44" s="3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6426-9D7C-4A12-9DA7-9BA3C66BF177}">
  <dimension ref="B2:F28"/>
  <sheetViews>
    <sheetView showGridLines="0" showRowColHeaders="0" workbookViewId="0">
      <selection activeCell="C27" sqref="C27"/>
    </sheetView>
  </sheetViews>
  <sheetFormatPr baseColWidth="10" defaultRowHeight="15" x14ac:dyDescent="0.25"/>
  <cols>
    <col min="2" max="2" width="16.140625" customWidth="1"/>
    <col min="3" max="3" width="16" customWidth="1"/>
    <col min="5" max="5" width="23.42578125" customWidth="1"/>
    <col min="6" max="6" width="13.7109375" customWidth="1"/>
  </cols>
  <sheetData>
    <row r="2" spans="2:6" ht="15.75" thickBot="1" x14ac:dyDescent="0.3"/>
    <row r="3" spans="2:6" ht="16.5" thickBot="1" x14ac:dyDescent="0.3">
      <c r="B3" s="36" t="s">
        <v>50</v>
      </c>
      <c r="C3" s="36" t="s">
        <v>51</v>
      </c>
      <c r="D3" s="36"/>
      <c r="E3" s="36" t="s">
        <v>49</v>
      </c>
      <c r="F3" s="36"/>
    </row>
    <row r="4" spans="2:6" ht="15.75" thickBot="1" x14ac:dyDescent="0.3">
      <c r="B4" s="56" t="s">
        <v>60</v>
      </c>
      <c r="C4" s="57">
        <f>SUM(C5:C8)</f>
        <v>92000</v>
      </c>
      <c r="E4" s="56" t="s">
        <v>60</v>
      </c>
      <c r="F4" s="57">
        <f>SUM(F5:F14)</f>
        <v>72000</v>
      </c>
    </row>
    <row r="5" spans="2:6" ht="15.75" thickBot="1" x14ac:dyDescent="0.3">
      <c r="B5" s="37" t="s">
        <v>43</v>
      </c>
      <c r="C5" s="38">
        <f>'Presupuesto mensual'!B5</f>
        <v>2000</v>
      </c>
      <c r="E5" s="45" t="s">
        <v>52</v>
      </c>
      <c r="F5" s="47">
        <f>SUM('Presupuesto mensual'!E5:E11)</f>
        <v>10000</v>
      </c>
    </row>
    <row r="6" spans="2:6" ht="15.75" thickBot="1" x14ac:dyDescent="0.3">
      <c r="B6" s="24" t="s">
        <v>6</v>
      </c>
      <c r="C6" s="38">
        <f>'Presupuesto mensual'!B6</f>
        <v>40000</v>
      </c>
      <c r="E6" s="17" t="s">
        <v>53</v>
      </c>
      <c r="F6" s="48">
        <f>SUM('Presupuesto mensual'!E12:E14)</f>
        <v>3000</v>
      </c>
    </row>
    <row r="7" spans="2:6" ht="15.75" thickBot="1" x14ac:dyDescent="0.3">
      <c r="B7" s="24" t="s">
        <v>7</v>
      </c>
      <c r="C7" s="38">
        <f>'Presupuesto mensual'!B7</f>
        <v>50000</v>
      </c>
      <c r="E7" s="18" t="s">
        <v>55</v>
      </c>
      <c r="F7" s="52">
        <f>SUM('Presupuesto mensual'!E15:E17)</f>
        <v>10000</v>
      </c>
    </row>
    <row r="8" spans="2:6" ht="15.75" thickBot="1" x14ac:dyDescent="0.3">
      <c r="B8" s="41" t="s">
        <v>8</v>
      </c>
      <c r="C8" s="38">
        <f>'Presupuesto mensual'!B8</f>
        <v>0</v>
      </c>
      <c r="E8" s="19" t="s">
        <v>0</v>
      </c>
      <c r="F8" s="6">
        <f>SUM('Presupuesto mensual'!E18)</f>
        <v>30000</v>
      </c>
    </row>
    <row r="9" spans="2:6" x14ac:dyDescent="0.25">
      <c r="B9" s="33"/>
      <c r="C9" s="34"/>
      <c r="E9" s="20" t="s">
        <v>56</v>
      </c>
      <c r="F9" s="53">
        <f>SUM('Presupuesto mensual'!E19:E21)</f>
        <v>5000</v>
      </c>
    </row>
    <row r="10" spans="2:6" ht="15.75" thickBot="1" x14ac:dyDescent="0.3">
      <c r="E10" s="21" t="s">
        <v>57</v>
      </c>
      <c r="F10" s="8">
        <f>SUM('Presupuesto mensual'!E22:E23)</f>
        <v>1000</v>
      </c>
    </row>
    <row r="11" spans="2:6" ht="16.5" thickBot="1" x14ac:dyDescent="0.3">
      <c r="B11" s="58" t="s">
        <v>42</v>
      </c>
      <c r="C11" s="62">
        <f>C4*0.1</f>
        <v>9200</v>
      </c>
      <c r="E11" s="22" t="s">
        <v>58</v>
      </c>
      <c r="F11" s="9">
        <f>SUM('Presupuesto mensual'!E24:E26)</f>
        <v>3000</v>
      </c>
    </row>
    <row r="12" spans="2:6" x14ac:dyDescent="0.25">
      <c r="B12" s="64"/>
      <c r="C12" s="64"/>
      <c r="E12" s="23" t="s">
        <v>26</v>
      </c>
      <c r="F12" s="10">
        <f>SUM('Presupuesto mensual'!E27)</f>
        <v>2000</v>
      </c>
    </row>
    <row r="13" spans="2:6" ht="15.75" thickBot="1" x14ac:dyDescent="0.3">
      <c r="B13" s="64"/>
      <c r="C13" s="64"/>
      <c r="E13" s="24" t="s">
        <v>27</v>
      </c>
      <c r="F13" s="11">
        <f>SUM('Presupuesto mensual'!E28)</f>
        <v>5000</v>
      </c>
    </row>
    <row r="14" spans="2:6" ht="32.25" thickBot="1" x14ac:dyDescent="0.3">
      <c r="B14" s="65" t="s">
        <v>65</v>
      </c>
      <c r="C14" s="63">
        <f>C4-C11</f>
        <v>82800</v>
      </c>
      <c r="E14" s="54" t="s">
        <v>59</v>
      </c>
      <c r="F14" s="55">
        <f>SUM('Presupuesto mensual'!E29:E32)</f>
        <v>3000</v>
      </c>
    </row>
    <row r="15" spans="2:6" x14ac:dyDescent="0.25">
      <c r="B15" s="44"/>
      <c r="C15" s="44"/>
    </row>
    <row r="22" spans="2:3" ht="15.75" thickBot="1" x14ac:dyDescent="0.3"/>
    <row r="23" spans="2:3" ht="16.5" thickBot="1" x14ac:dyDescent="0.3">
      <c r="B23" s="61" t="s">
        <v>61</v>
      </c>
      <c r="C23" s="61"/>
    </row>
    <row r="24" spans="2:3" ht="15.75" thickBot="1" x14ac:dyDescent="0.3"/>
    <row r="25" spans="2:3" ht="16.5" thickBot="1" x14ac:dyDescent="0.3">
      <c r="B25" s="59" t="s">
        <v>62</v>
      </c>
      <c r="C25" s="60">
        <f>C4</f>
        <v>92000</v>
      </c>
    </row>
    <row r="26" spans="2:3" ht="16.5" thickBot="1" x14ac:dyDescent="0.3">
      <c r="B26" s="59" t="s">
        <v>42</v>
      </c>
      <c r="C26" s="60">
        <f>C11</f>
        <v>9200</v>
      </c>
    </row>
    <row r="27" spans="2:3" ht="16.5" thickBot="1" x14ac:dyDescent="0.3">
      <c r="B27" s="59" t="s">
        <v>63</v>
      </c>
      <c r="C27" s="60">
        <f>F4</f>
        <v>72000</v>
      </c>
    </row>
    <row r="28" spans="2:3" ht="16.5" thickBot="1" x14ac:dyDescent="0.3">
      <c r="B28" s="58" t="s">
        <v>64</v>
      </c>
      <c r="C28" s="57">
        <f>C25-C26-C27</f>
        <v>10800</v>
      </c>
    </row>
  </sheetData>
  <pageMargins left="0.7" right="0.7" top="0.75" bottom="0.75" header="0.3" footer="0.3"/>
  <pageSetup orientation="portrait" r:id="rId1"/>
  <ignoredErrors>
    <ignoredError sqref="F5 F6:F7 F9: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Anual</vt:lpstr>
      <vt:lpstr>Presupuesto mensual</vt:lpstr>
      <vt:lpstr>Análisis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Paula</cp:lastModifiedBy>
  <dcterms:created xsi:type="dcterms:W3CDTF">2018-08-29T18:38:37Z</dcterms:created>
  <dcterms:modified xsi:type="dcterms:W3CDTF">2020-06-04T22:06:41Z</dcterms:modified>
</cp:coreProperties>
</file>